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545" tabRatio="769"/>
  </bookViews>
  <sheets>
    <sheet name="İCMAL" sheetId="10" r:id="rId1"/>
    <sheet name="METRAJLAR" sheetId="14" r:id="rId2"/>
  </sheets>
  <definedNames>
    <definedName name="_xlnm.Print_Area" localSheetId="0">İCMAL!$A$1:$G$17</definedName>
    <definedName name="_xlnm.Print_Area" localSheetId="1">METRAJLAR!$A$1:$Q$37</definedName>
    <definedName name="_xlnm.Print_Titles" localSheetId="0">İCMAL!$1:$3</definedName>
  </definedNames>
  <calcPr calcId="162913"/>
</workbook>
</file>

<file path=xl/calcChain.xml><?xml version="1.0" encoding="utf-8"?>
<calcChain xmlns="http://schemas.openxmlformats.org/spreadsheetml/2006/main">
  <c r="D10" i="14" l="1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Q33" i="14"/>
  <c r="L33" i="14"/>
  <c r="H33" i="14"/>
  <c r="Q32" i="14"/>
  <c r="L32" i="14"/>
  <c r="H32" i="14"/>
  <c r="Q31" i="14"/>
  <c r="L31" i="14"/>
  <c r="H31" i="14"/>
  <c r="Q30" i="14"/>
  <c r="L30" i="14"/>
  <c r="H30" i="14"/>
  <c r="Q29" i="14"/>
  <c r="L29" i="14"/>
  <c r="H29" i="14"/>
  <c r="Q27" i="14" l="1"/>
  <c r="H27" i="14"/>
  <c r="Q26" i="14"/>
  <c r="H26" i="14"/>
  <c r="Q25" i="14"/>
  <c r="L25" i="14"/>
  <c r="L26" i="14"/>
  <c r="L27" i="14"/>
  <c r="H25" i="14"/>
  <c r="Q24" i="14"/>
  <c r="L24" i="14"/>
  <c r="H24" i="14"/>
  <c r="Q21" i="14" l="1"/>
  <c r="Q22" i="14"/>
  <c r="L21" i="14"/>
  <c r="L22" i="14"/>
  <c r="H21" i="14"/>
  <c r="H22" i="14"/>
  <c r="Q19" i="14" l="1"/>
  <c r="Q15" i="14"/>
  <c r="L15" i="14"/>
  <c r="H15" i="14"/>
  <c r="Q14" i="14"/>
  <c r="Q13" i="14"/>
  <c r="L13" i="14"/>
  <c r="Q12" i="14"/>
  <c r="Q11" i="14"/>
  <c r="Q9" i="14"/>
  <c r="Q7" i="14"/>
  <c r="L7" i="14"/>
  <c r="H7" i="14"/>
  <c r="L12" i="14" l="1"/>
  <c r="Q6" i="14"/>
  <c r="Q8" i="14"/>
  <c r="Q10" i="14"/>
  <c r="Q16" i="14"/>
  <c r="Q18" i="14"/>
  <c r="Q20" i="14"/>
  <c r="L6" i="14"/>
  <c r="L8" i="14"/>
  <c r="L9" i="14"/>
  <c r="L10" i="14"/>
  <c r="L11" i="14"/>
  <c r="L14" i="14"/>
  <c r="L16" i="14"/>
  <c r="L17" i="14"/>
  <c r="L18" i="14"/>
  <c r="L20" i="14"/>
  <c r="H6" i="14"/>
  <c r="H8" i="14"/>
  <c r="H9" i="14"/>
  <c r="H10" i="14"/>
  <c r="H11" i="14"/>
  <c r="H12" i="14"/>
  <c r="H14" i="14"/>
  <c r="H16" i="14"/>
  <c r="H17" i="14"/>
  <c r="H18" i="14"/>
  <c r="H20" i="14"/>
  <c r="D9" i="14"/>
  <c r="H34" i="14" l="1"/>
  <c r="D6" i="10" s="1"/>
  <c r="L34" i="14"/>
  <c r="D7" i="10" s="1"/>
  <c r="D34" i="14"/>
  <c r="D5" i="10" s="1"/>
  <c r="Q34" i="14"/>
  <c r="D8" i="10" s="1"/>
</calcChain>
</file>

<file path=xl/sharedStrings.xml><?xml version="1.0" encoding="utf-8"?>
<sst xmlns="http://schemas.openxmlformats.org/spreadsheetml/2006/main" count="100" uniqueCount="67">
  <si>
    <t xml:space="preserve"> </t>
  </si>
  <si>
    <t>Poz No</t>
  </si>
  <si>
    <t>İmalatın Adı</t>
  </si>
  <si>
    <t>Birimi</t>
  </si>
  <si>
    <t>Tahmini Miktarı</t>
  </si>
  <si>
    <t>NOTLAR</t>
  </si>
  <si>
    <t>GENEL TOPLAM</t>
  </si>
  <si>
    <t>Miktar</t>
  </si>
  <si>
    <t>Metre</t>
  </si>
  <si>
    <t>TOPLAM</t>
  </si>
  <si>
    <t>%10 KDV</t>
  </si>
  <si>
    <t>Boyu</t>
  </si>
  <si>
    <t>Ort. Eni</t>
  </si>
  <si>
    <t xml:space="preserve"> METRAJ TABLOSU</t>
  </si>
  <si>
    <t>Plentmiks Temel Yapımı</t>
  </si>
  <si>
    <t>Yükseklik</t>
  </si>
  <si>
    <t>Yoğunluk</t>
  </si>
  <si>
    <t>MetreKüp</t>
  </si>
  <si>
    <t>Ton/m3</t>
  </si>
  <si>
    <t>Ton</t>
  </si>
  <si>
    <t>ARA TOPLAMLAR</t>
  </si>
  <si>
    <t>3.4</t>
  </si>
  <si>
    <t>Mekanik malzeme ile dolgu yapılması, sıkıştırılması</t>
  </si>
  <si>
    <t>m³</t>
  </si>
  <si>
    <t>ton</t>
  </si>
  <si>
    <r>
      <t>m</t>
    </r>
    <r>
      <rPr>
        <sz val="11"/>
        <color theme="1"/>
        <rFont val="Arial Tur"/>
        <charset val="162"/>
      </rPr>
      <t>²</t>
    </r>
  </si>
  <si>
    <t>1.1. /1.7</t>
  </si>
  <si>
    <t>Asfalt Kaplama (AŞINMA) Tabakası Yapılması (Kaplanacak yüzeyin süpürülüp temizlenmesi,  yapıştırıcı uygulanması, malzeme temini, malzemenin sahaya nakli, serme, sıkıştırma ve tüm testler dahil)</t>
  </si>
  <si>
    <t>Asfalt AŞINMA Yapımı</t>
  </si>
  <si>
    <t xml:space="preserve">Asfalt Frezeleme </t>
  </si>
  <si>
    <t>MetreKare</t>
  </si>
  <si>
    <t>Makina ile toprakta yüzey kazısı / Kazıdan çıkanların atılması</t>
  </si>
  <si>
    <t>ÖBF-1</t>
  </si>
  <si>
    <t>ÖBF-3</t>
  </si>
  <si>
    <t>Recep Tayyip Erdoğan Sk.(BELEDİYE GARAJ GİRİŞİ )</t>
  </si>
  <si>
    <t>ERENKÖY - KARPAZ  BELEDİYESİ</t>
  </si>
  <si>
    <t>2024 Asfalt Projesi</t>
  </si>
  <si>
    <t>KARPAZ BÖLGESİ</t>
  </si>
  <si>
    <t>Gürgen Sk</t>
  </si>
  <si>
    <t>Güneş Sk</t>
  </si>
  <si>
    <t>Lala Mustafa Paşa Sk</t>
  </si>
  <si>
    <t>Yağmur Sk (bozuk alan yama)</t>
  </si>
  <si>
    <t>Hayat Güven Sk (çember bölgesi düzenleme)</t>
  </si>
  <si>
    <t>Hayat Güven (çember kuzeyi bordür önü sandık kazısı ve yama)</t>
  </si>
  <si>
    <t>Gazi Ahmet Seyhan Sk (yol ağzı yumuşatılsın PMT takviye ile)</t>
  </si>
  <si>
    <t>Şht Tuncer Sk -1</t>
  </si>
  <si>
    <t>Şht Tuncer Sk -2 (ortada su biriken bölge)(yükseltme gerekirse PMT dolgu yapılabilir drenaj için boru döşenmeli)</t>
  </si>
  <si>
    <t>Gazi Halil Oğuz İlave Sokak (izzetin babasının sokağı genişletme)</t>
  </si>
  <si>
    <t>AHMET CAN -1</t>
  </si>
  <si>
    <t>AHMET CAN -3</t>
  </si>
  <si>
    <t>AHMET CAN (belediye market önü)</t>
  </si>
  <si>
    <t>Kaleburnu Cad. (meydan)-1</t>
  </si>
  <si>
    <t>Kaleburnu Cad. (bordür önü yama)</t>
  </si>
  <si>
    <t>YENİERENKÖY</t>
  </si>
  <si>
    <t>Özgürlük Caddesi-1</t>
  </si>
  <si>
    <t>Özgürlük Caddesi-2</t>
  </si>
  <si>
    <t>Özgürlük Caddesi-3</t>
  </si>
  <si>
    <t>Özgürlük Caddesi-4</t>
  </si>
  <si>
    <t>SİPAHİ</t>
  </si>
  <si>
    <t>Gözde Sokak</t>
  </si>
  <si>
    <t>Samsun Sokak</t>
  </si>
  <si>
    <t>Dostluk Sokak</t>
  </si>
  <si>
    <t>15 Temmuz Şehitleri Sokak</t>
  </si>
  <si>
    <t>Rauf Raif Denktaş Sokak</t>
  </si>
  <si>
    <t>TEKLİF FORMU</t>
  </si>
  <si>
    <t>2026 Tahmini  Birim Fiyatı</t>
  </si>
  <si>
    <t>2026 Tahmini Tutarı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</si>
</sst>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TL&quot;"/>
    <numFmt numFmtId="165" formatCode="#,##0.000"/>
    <numFmt numFmtId="166" formatCode="#,##0.00\ &quot;₺&quot;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Helv"/>
      <charset val="204"/>
    </font>
    <font>
      <sz val="11"/>
      <color theme="1"/>
      <name val="Arial Tur"/>
      <charset val="162"/>
    </font>
    <font>
      <sz val="11"/>
      <name val="Arial"/>
      <family val="2"/>
    </font>
    <font>
      <b/>
      <sz val="24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</font>
    <font>
      <sz val="10"/>
      <color theme="1"/>
      <name val="Arial Tur"/>
      <charset val="162"/>
    </font>
    <font>
      <sz val="20"/>
      <color theme="1"/>
      <name val="Calibri"/>
      <family val="2"/>
      <charset val="162"/>
    </font>
    <font>
      <sz val="18"/>
      <color theme="1"/>
      <name val="Calibri"/>
      <family val="2"/>
    </font>
    <font>
      <b/>
      <sz val="18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20"/>
      <color theme="1"/>
      <name val="Calibri"/>
      <family val="2"/>
      <charset val="162"/>
    </font>
    <font>
      <b/>
      <sz val="16"/>
      <color theme="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6" fillId="0" borderId="0"/>
    <xf numFmtId="0" fontId="17" fillId="0" borderId="0"/>
    <xf numFmtId="0" fontId="18" fillId="0" borderId="0"/>
    <xf numFmtId="0" fontId="17" fillId="0" borderId="0"/>
    <xf numFmtId="0" fontId="19" fillId="0" borderId="0"/>
  </cellStyleXfs>
  <cellXfs count="78">
    <xf numFmtId="0" fontId="0" fillId="0" borderId="0" xfId="0"/>
    <xf numFmtId="0" fontId="0" fillId="0" borderId="7" xfId="0" applyBorder="1"/>
    <xf numFmtId="0" fontId="13" fillId="0" borderId="0" xfId="0" applyFont="1" applyAlignment="1">
      <alignment horizontal="right" vertical="top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4" xfId="0" applyFont="1" applyBorder="1"/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64" fontId="12" fillId="0" borderId="9" xfId="0" applyNumberFormat="1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vertical="center" wrapText="1"/>
    </xf>
    <xf numFmtId="49" fontId="12" fillId="0" borderId="10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right" vertical="center"/>
    </xf>
    <xf numFmtId="0" fontId="0" fillId="0" borderId="0" xfId="0" applyAlignment="1">
      <alignment vertical="top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6" fontId="12" fillId="0" borderId="6" xfId="0" applyNumberFormat="1" applyFont="1" applyBorder="1" applyAlignment="1">
      <alignment horizontal="right" vertical="center"/>
    </xf>
    <xf numFmtId="166" fontId="12" fillId="0" borderId="5" xfId="0" applyNumberFormat="1" applyFont="1" applyBorder="1" applyAlignment="1">
      <alignment horizontal="right" vertical="center"/>
    </xf>
    <xf numFmtId="166" fontId="13" fillId="0" borderId="5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49" fontId="10" fillId="0" borderId="20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right" vertical="center"/>
    </xf>
    <xf numFmtId="164" fontId="13" fillId="0" borderId="21" xfId="0" applyNumberFormat="1" applyFont="1" applyBorder="1" applyAlignment="1">
      <alignment horizontal="right" vertical="center"/>
    </xf>
    <xf numFmtId="166" fontId="13" fillId="0" borderId="22" xfId="0" applyNumberFormat="1" applyFont="1" applyBorder="1" applyAlignment="1">
      <alignment horizontal="right" vertical="center"/>
    </xf>
    <xf numFmtId="164" fontId="12" fillId="0" borderId="23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0" fillId="0" borderId="19" xfId="0" applyBorder="1"/>
    <xf numFmtId="164" fontId="2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7" fillId="0" borderId="27" xfId="2" applyBorder="1"/>
    <xf numFmtId="0" fontId="17" fillId="0" borderId="0" xfId="2"/>
    <xf numFmtId="0" fontId="17" fillId="0" borderId="25" xfId="2" applyBorder="1"/>
    <xf numFmtId="0" fontId="23" fillId="0" borderId="3" xfId="2" applyFont="1" applyBorder="1" applyAlignment="1">
      <alignment horizontal="center" vertical="center"/>
    </xf>
    <xf numFmtId="0" fontId="24" fillId="0" borderId="0" xfId="2" applyFont="1"/>
    <xf numFmtId="0" fontId="25" fillId="0" borderId="3" xfId="2" applyFont="1" applyBorder="1" applyAlignment="1">
      <alignment horizontal="left" vertical="center"/>
    </xf>
    <xf numFmtId="4" fontId="26" fillId="0" borderId="3" xfId="2" applyNumberFormat="1" applyFont="1" applyBorder="1" applyAlignment="1">
      <alignment horizontal="center" vertical="center"/>
    </xf>
    <xf numFmtId="165" fontId="26" fillId="0" borderId="3" xfId="2" applyNumberFormat="1" applyFont="1" applyBorder="1" applyAlignment="1">
      <alignment horizontal="center" vertical="center"/>
    </xf>
    <xf numFmtId="0" fontId="25" fillId="0" borderId="3" xfId="2" applyFont="1" applyBorder="1" applyAlignment="1">
      <alignment horizontal="left" vertical="center" wrapText="1"/>
    </xf>
    <xf numFmtId="4" fontId="27" fillId="0" borderId="3" xfId="2" applyNumberFormat="1" applyFont="1" applyBorder="1" applyAlignment="1">
      <alignment horizontal="center" vertical="center"/>
    </xf>
    <xf numFmtId="0" fontId="28" fillId="0" borderId="3" xfId="2" applyFont="1" applyBorder="1" applyAlignment="1">
      <alignment horizontal="left" vertical="center" wrapText="1"/>
    </xf>
    <xf numFmtId="0" fontId="29" fillId="0" borderId="3" xfId="2" applyFont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0" fontId="25" fillId="0" borderId="3" xfId="2" applyFont="1" applyBorder="1" applyAlignment="1">
      <alignment horizontal="center" vertical="center" wrapText="1"/>
    </xf>
    <xf numFmtId="0" fontId="31" fillId="0" borderId="3" xfId="2" applyFont="1" applyBorder="1" applyAlignment="1">
      <alignment horizontal="right" vertical="center"/>
    </xf>
    <xf numFmtId="0" fontId="27" fillId="0" borderId="3" xfId="2" applyFont="1" applyBorder="1" applyAlignment="1">
      <alignment horizontal="right" vertical="center"/>
    </xf>
    <xf numFmtId="0" fontId="24" fillId="0" borderId="25" xfId="2" applyFont="1" applyBorder="1"/>
    <xf numFmtId="166" fontId="1" fillId="0" borderId="6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31" fillId="0" borderId="25" xfId="2" applyFont="1" applyBorder="1" applyAlignment="1">
      <alignment horizontal="left" vertical="center"/>
    </xf>
    <xf numFmtId="0" fontId="31" fillId="0" borderId="0" xfId="2" applyFont="1" applyAlignment="1">
      <alignment horizontal="left" vertical="center"/>
    </xf>
    <xf numFmtId="0" fontId="22" fillId="0" borderId="26" xfId="2" applyFont="1" applyBorder="1" applyAlignment="1">
      <alignment horizontal="center" vertical="center"/>
    </xf>
    <xf numFmtId="0" fontId="22" fillId="0" borderId="27" xfId="2" applyFont="1" applyBorder="1" applyAlignment="1">
      <alignment horizontal="center" vertical="center"/>
    </xf>
    <xf numFmtId="0" fontId="23" fillId="0" borderId="3" xfId="2" applyFont="1" applyBorder="1" applyAlignment="1">
      <alignment horizontal="center" vertical="center"/>
    </xf>
    <xf numFmtId="0" fontId="23" fillId="0" borderId="3" xfId="2" applyFont="1" applyBorder="1" applyAlignment="1">
      <alignment horizontal="center" vertical="center" wrapText="1"/>
    </xf>
    <xf numFmtId="0" fontId="23" fillId="0" borderId="16" xfId="2" applyFont="1" applyBorder="1" applyAlignment="1">
      <alignment horizontal="center" vertical="center"/>
    </xf>
    <xf numFmtId="0" fontId="23" fillId="0" borderId="17" xfId="2" applyFont="1" applyBorder="1" applyAlignment="1">
      <alignment horizontal="center" vertical="center"/>
    </xf>
    <xf numFmtId="0" fontId="23" fillId="0" borderId="18" xfId="2" applyFont="1" applyBorder="1" applyAlignment="1">
      <alignment horizontal="center" vertical="center"/>
    </xf>
  </cellXfs>
  <cellStyles count="6">
    <cellStyle name="Normal" xfId="0" builtinId="0"/>
    <cellStyle name="Normal 2" xfId="1"/>
    <cellStyle name="Normal 3" xfId="2"/>
    <cellStyle name="Normal 4" xfId="3"/>
    <cellStyle name="Normal 7" xfId="4"/>
    <cellStyle name="Style 1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zoomScaleNormal="100" workbookViewId="0">
      <selection activeCell="J6" sqref="J6"/>
    </sheetView>
  </sheetViews>
  <sheetFormatPr defaultRowHeight="15" customHeight="1"/>
  <cols>
    <col min="1" max="1" width="8.42578125" bestFit="1" customWidth="1"/>
    <col min="2" max="2" width="56.85546875" customWidth="1"/>
    <col min="3" max="3" width="7.7109375" customWidth="1"/>
    <col min="4" max="4" width="10.7109375" customWidth="1"/>
    <col min="5" max="5" width="14.42578125" customWidth="1"/>
    <col min="6" max="6" width="20.42578125" customWidth="1"/>
    <col min="7" max="7" width="26.5703125" customWidth="1"/>
  </cols>
  <sheetData>
    <row r="1" spans="1:8" ht="39.950000000000003" customHeight="1">
      <c r="A1" s="65" t="s">
        <v>35</v>
      </c>
      <c r="B1" s="66"/>
      <c r="C1" s="67" t="s">
        <v>36</v>
      </c>
      <c r="D1" s="67"/>
      <c r="E1" s="67"/>
      <c r="F1" s="67"/>
      <c r="G1" s="68"/>
    </row>
    <row r="2" spans="1:8" ht="39.950000000000003" customHeight="1">
      <c r="A2" s="62" t="s">
        <v>64</v>
      </c>
      <c r="B2" s="63"/>
      <c r="C2" s="63"/>
      <c r="D2" s="63"/>
      <c r="E2" s="63"/>
      <c r="F2" s="63"/>
      <c r="G2" s="64"/>
    </row>
    <row r="3" spans="1:8" ht="39.950000000000003" customHeight="1">
      <c r="A3" s="3" t="s">
        <v>1</v>
      </c>
      <c r="B3" s="4" t="s">
        <v>2</v>
      </c>
      <c r="C3" s="4" t="s">
        <v>3</v>
      </c>
      <c r="D3" s="5" t="s">
        <v>4</v>
      </c>
      <c r="E3" s="5" t="s">
        <v>65</v>
      </c>
      <c r="F3" s="5" t="s">
        <v>66</v>
      </c>
      <c r="G3" s="6" t="s">
        <v>5</v>
      </c>
    </row>
    <row r="4" spans="1:8" ht="18.75" customHeight="1">
      <c r="A4" s="7" t="s">
        <v>0</v>
      </c>
      <c r="B4" s="8" t="s">
        <v>0</v>
      </c>
      <c r="C4" s="9"/>
      <c r="D4" s="9"/>
      <c r="E4" s="9"/>
      <c r="F4" s="10"/>
      <c r="G4" s="11"/>
    </row>
    <row r="5" spans="1:8" ht="59.25" customHeight="1">
      <c r="A5" s="39" t="s">
        <v>32</v>
      </c>
      <c r="B5" s="28" t="s">
        <v>29</v>
      </c>
      <c r="C5" s="25" t="s">
        <v>25</v>
      </c>
      <c r="D5" s="26">
        <f>METRAJLAR!D34</f>
        <v>5463</v>
      </c>
      <c r="E5" s="60"/>
      <c r="F5" s="22"/>
      <c r="G5" s="41"/>
      <c r="H5" s="40"/>
    </row>
    <row r="6" spans="1:8" ht="34.5" customHeight="1">
      <c r="A6" s="37" t="s">
        <v>26</v>
      </c>
      <c r="B6" s="38" t="s">
        <v>31</v>
      </c>
      <c r="C6" s="25" t="s">
        <v>25</v>
      </c>
      <c r="D6" s="26">
        <f>METRAJLAR!H34</f>
        <v>1884.21</v>
      </c>
      <c r="E6" s="60"/>
      <c r="F6" s="23"/>
      <c r="G6" s="41"/>
      <c r="H6" s="40"/>
    </row>
    <row r="7" spans="1:8" ht="35.1" customHeight="1">
      <c r="A7" s="20" t="s">
        <v>21</v>
      </c>
      <c r="B7" s="18" t="s">
        <v>22</v>
      </c>
      <c r="C7" s="19" t="s">
        <v>23</v>
      </c>
      <c r="D7" s="26">
        <f>METRAJLAR!L34</f>
        <v>1550.85</v>
      </c>
      <c r="E7" s="60"/>
      <c r="F7" s="23"/>
      <c r="G7" s="41"/>
      <c r="H7" s="40"/>
    </row>
    <row r="8" spans="1:8" ht="60">
      <c r="A8" s="36" t="s">
        <v>33</v>
      </c>
      <c r="B8" s="27" t="s">
        <v>27</v>
      </c>
      <c r="C8" s="21" t="s">
        <v>24</v>
      </c>
      <c r="D8" s="26">
        <f>METRAJLAR!Q34</f>
        <v>2072.4479999999999</v>
      </c>
      <c r="E8" s="60"/>
      <c r="F8" s="23"/>
      <c r="G8" s="42"/>
      <c r="H8" s="40"/>
    </row>
    <row r="9" spans="1:8" ht="24.95" customHeight="1">
      <c r="A9" s="14"/>
      <c r="B9" s="13"/>
      <c r="C9" s="15"/>
      <c r="D9" s="12"/>
      <c r="E9" s="16" t="s">
        <v>9</v>
      </c>
      <c r="F9" s="24"/>
      <c r="G9" s="11"/>
      <c r="H9" s="40"/>
    </row>
    <row r="10" spans="1:8" ht="24.95" customHeight="1">
      <c r="A10" s="14"/>
      <c r="B10" s="13"/>
      <c r="C10" s="15"/>
      <c r="D10" s="12"/>
      <c r="E10" s="16" t="s">
        <v>10</v>
      </c>
      <c r="F10" s="24"/>
      <c r="G10" s="11"/>
      <c r="H10" s="40"/>
    </row>
    <row r="11" spans="1:8" ht="24.95" customHeight="1" thickBot="1">
      <c r="A11" s="29" t="s">
        <v>0</v>
      </c>
      <c r="B11" s="30" t="s">
        <v>0</v>
      </c>
      <c r="C11" s="31" t="s">
        <v>0</v>
      </c>
      <c r="D11" s="32" t="s">
        <v>0</v>
      </c>
      <c r="E11" s="33" t="s">
        <v>6</v>
      </c>
      <c r="F11" s="34"/>
      <c r="G11" s="35"/>
    </row>
    <row r="12" spans="1:8" ht="15" customHeight="1">
      <c r="A12" s="1"/>
      <c r="B12" s="1"/>
      <c r="C12" s="1"/>
      <c r="D12" s="1"/>
      <c r="E12" s="1"/>
      <c r="F12" s="1"/>
      <c r="G12" s="1"/>
    </row>
    <row r="13" spans="1:8" ht="17.25" customHeight="1">
      <c r="A13" s="2" t="s">
        <v>0</v>
      </c>
      <c r="B13" s="17" t="s">
        <v>0</v>
      </c>
      <c r="C13" s="17"/>
      <c r="D13" s="17"/>
      <c r="E13" s="17"/>
      <c r="F13" s="61"/>
      <c r="G13" s="17"/>
    </row>
    <row r="14" spans="1:8" ht="15" customHeight="1">
      <c r="F14" s="61"/>
    </row>
    <row r="15" spans="1:8" ht="15" customHeight="1">
      <c r="F15" s="61"/>
    </row>
  </sheetData>
  <mergeCells count="3">
    <mergeCell ref="A2:G2"/>
    <mergeCell ref="A1:B1"/>
    <mergeCell ref="C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view="pageBreakPreview" zoomScale="60" zoomScaleNormal="60" workbookViewId="0">
      <pane xSplit="10" ySplit="10" topLeftCell="K31" activePane="bottomRight" state="frozen"/>
      <selection pane="topRight" activeCell="K1" sqref="K1"/>
      <selection pane="bottomLeft" activeCell="A11" sqref="A11"/>
      <selection pane="bottomRight" activeCell="F4" sqref="F4"/>
    </sheetView>
  </sheetViews>
  <sheetFormatPr defaultColWidth="9.140625" defaultRowHeight="12.75"/>
  <cols>
    <col min="1" max="1" width="59.42578125" style="45" bestFit="1" customWidth="1"/>
    <col min="2" max="17" width="18.28515625" style="44" customWidth="1"/>
    <col min="18" max="18" width="9.140625" style="44"/>
    <col min="19" max="20" width="9.7109375" style="44" bestFit="1" customWidth="1"/>
    <col min="21" max="16384" width="9.140625" style="44"/>
  </cols>
  <sheetData>
    <row r="1" spans="1:17" s="43" customFormat="1" ht="58.5" customHeight="1">
      <c r="A1" s="71" t="s">
        <v>36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ht="54" customHeight="1">
      <c r="A2" s="73" t="s">
        <v>13</v>
      </c>
      <c r="B2" s="75" t="s">
        <v>29</v>
      </c>
      <c r="C2" s="76"/>
      <c r="D2" s="77"/>
      <c r="E2" s="74" t="s">
        <v>31</v>
      </c>
      <c r="F2" s="74"/>
      <c r="G2" s="74"/>
      <c r="H2" s="74"/>
      <c r="I2" s="74" t="s">
        <v>14</v>
      </c>
      <c r="J2" s="74"/>
      <c r="K2" s="74"/>
      <c r="L2" s="74"/>
      <c r="M2" s="74" t="s">
        <v>28</v>
      </c>
      <c r="N2" s="74"/>
      <c r="O2" s="74"/>
      <c r="P2" s="74"/>
      <c r="Q2" s="74"/>
    </row>
    <row r="3" spans="1:17" ht="39.950000000000003" customHeight="1">
      <c r="A3" s="73"/>
      <c r="B3" s="46" t="s">
        <v>11</v>
      </c>
      <c r="C3" s="46" t="s">
        <v>12</v>
      </c>
      <c r="D3" s="46" t="s">
        <v>7</v>
      </c>
      <c r="E3" s="46" t="s">
        <v>11</v>
      </c>
      <c r="F3" s="46" t="s">
        <v>12</v>
      </c>
      <c r="G3" s="46" t="s">
        <v>15</v>
      </c>
      <c r="H3" s="46" t="s">
        <v>7</v>
      </c>
      <c r="I3" s="46" t="s">
        <v>11</v>
      </c>
      <c r="J3" s="46" t="s">
        <v>12</v>
      </c>
      <c r="K3" s="46" t="s">
        <v>15</v>
      </c>
      <c r="L3" s="46" t="s">
        <v>7</v>
      </c>
      <c r="M3" s="46" t="s">
        <v>11</v>
      </c>
      <c r="N3" s="46" t="s">
        <v>12</v>
      </c>
      <c r="O3" s="46" t="s">
        <v>15</v>
      </c>
      <c r="P3" s="46" t="s">
        <v>16</v>
      </c>
      <c r="Q3" s="46" t="s">
        <v>7</v>
      </c>
    </row>
    <row r="4" spans="1:17" ht="39.950000000000003" customHeight="1">
      <c r="A4" s="73"/>
      <c r="B4" s="46" t="s">
        <v>8</v>
      </c>
      <c r="C4" s="46" t="s">
        <v>8</v>
      </c>
      <c r="D4" s="46" t="s">
        <v>30</v>
      </c>
      <c r="E4" s="46" t="s">
        <v>8</v>
      </c>
      <c r="F4" s="46" t="s">
        <v>8</v>
      </c>
      <c r="G4" s="46" t="s">
        <v>8</v>
      </c>
      <c r="H4" s="46" t="s">
        <v>17</v>
      </c>
      <c r="I4" s="46" t="s">
        <v>8</v>
      </c>
      <c r="J4" s="46" t="s">
        <v>8</v>
      </c>
      <c r="K4" s="46" t="s">
        <v>8</v>
      </c>
      <c r="L4" s="46" t="s">
        <v>17</v>
      </c>
      <c r="M4" s="46" t="s">
        <v>8</v>
      </c>
      <c r="N4" s="46" t="s">
        <v>8</v>
      </c>
      <c r="O4" s="46" t="s">
        <v>8</v>
      </c>
      <c r="P4" s="46" t="s">
        <v>18</v>
      </c>
      <c r="Q4" s="46" t="s">
        <v>19</v>
      </c>
    </row>
    <row r="5" spans="1:17" ht="39.950000000000003" customHeight="1">
      <c r="A5" s="46" t="s">
        <v>37</v>
      </c>
      <c r="B5" s="46"/>
      <c r="C5" s="46"/>
      <c r="D5" s="46"/>
      <c r="E5" s="46"/>
      <c r="F5" s="46"/>
      <c r="G5" s="46"/>
      <c r="H5" s="46"/>
      <c r="I5" s="46"/>
      <c r="J5" s="47"/>
      <c r="K5" s="46"/>
      <c r="L5" s="46"/>
      <c r="M5" s="46"/>
      <c r="N5" s="46"/>
      <c r="O5" s="46"/>
      <c r="P5" s="46"/>
      <c r="Q5" s="46"/>
    </row>
    <row r="6" spans="1:17" ht="39.950000000000003" customHeight="1">
      <c r="A6" s="48" t="s">
        <v>38</v>
      </c>
      <c r="B6" s="49"/>
      <c r="C6" s="49"/>
      <c r="D6" s="49"/>
      <c r="E6" s="49">
        <v>40</v>
      </c>
      <c r="F6" s="49">
        <v>4.5</v>
      </c>
      <c r="G6" s="49">
        <v>0.21</v>
      </c>
      <c r="H6" s="49">
        <f>E6*F6*G6</f>
        <v>37.799999999999997</v>
      </c>
      <c r="I6" s="49">
        <v>40</v>
      </c>
      <c r="J6" s="49">
        <v>4.5</v>
      </c>
      <c r="K6" s="49">
        <v>0.15</v>
      </c>
      <c r="L6" s="49">
        <f>I6*J6*K6</f>
        <v>27</v>
      </c>
      <c r="M6" s="49">
        <v>40</v>
      </c>
      <c r="N6" s="49">
        <v>4</v>
      </c>
      <c r="O6" s="50">
        <v>0.06</v>
      </c>
      <c r="P6" s="49">
        <v>2.4</v>
      </c>
      <c r="Q6" s="49">
        <f>M6*N6*O6*P6</f>
        <v>23.04</v>
      </c>
    </row>
    <row r="7" spans="1:17" ht="39.950000000000003" customHeight="1">
      <c r="A7" s="48"/>
      <c r="B7" s="49"/>
      <c r="C7" s="49"/>
      <c r="D7" s="49"/>
      <c r="E7" s="49">
        <v>34</v>
      </c>
      <c r="F7" s="49">
        <v>9</v>
      </c>
      <c r="G7" s="49">
        <v>0.21</v>
      </c>
      <c r="H7" s="49">
        <f>E7*F7*G7</f>
        <v>64.259999999999991</v>
      </c>
      <c r="I7" s="49">
        <v>34</v>
      </c>
      <c r="J7" s="49">
        <v>11</v>
      </c>
      <c r="K7" s="49">
        <v>0.15</v>
      </c>
      <c r="L7" s="49">
        <f>I7*J7*K7</f>
        <v>56.1</v>
      </c>
      <c r="M7" s="49">
        <v>34</v>
      </c>
      <c r="N7" s="49">
        <v>11</v>
      </c>
      <c r="O7" s="50">
        <v>0.06</v>
      </c>
      <c r="P7" s="49">
        <v>2.4</v>
      </c>
      <c r="Q7" s="49">
        <f>M7*N7*O7*P7</f>
        <v>53.855999999999995</v>
      </c>
    </row>
    <row r="8" spans="1:17" ht="39.950000000000003" customHeight="1">
      <c r="A8" s="48" t="s">
        <v>41</v>
      </c>
      <c r="B8" s="49"/>
      <c r="C8" s="49"/>
      <c r="D8" s="49"/>
      <c r="E8" s="49">
        <v>40</v>
      </c>
      <c r="F8" s="49">
        <v>3</v>
      </c>
      <c r="G8" s="49">
        <v>0.21</v>
      </c>
      <c r="H8" s="49">
        <f t="shared" ref="H8:H27" si="0">E8*F8*G8</f>
        <v>25.2</v>
      </c>
      <c r="I8" s="49">
        <v>40</v>
      </c>
      <c r="J8" s="49">
        <v>3</v>
      </c>
      <c r="K8" s="49">
        <v>0.15</v>
      </c>
      <c r="L8" s="49">
        <f t="shared" ref="L8:L27" si="1">I8*J8*K8</f>
        <v>18</v>
      </c>
      <c r="M8" s="49">
        <v>40</v>
      </c>
      <c r="N8" s="49">
        <v>3</v>
      </c>
      <c r="O8" s="49">
        <v>0.06</v>
      </c>
      <c r="P8" s="49">
        <v>2.4</v>
      </c>
      <c r="Q8" s="49">
        <f>M8*N8*O8*P8</f>
        <v>17.279999999999998</v>
      </c>
    </row>
    <row r="9" spans="1:17" ht="60" customHeight="1">
      <c r="A9" s="51" t="s">
        <v>42</v>
      </c>
      <c r="B9" s="49">
        <v>700</v>
      </c>
      <c r="C9" s="49">
        <v>1</v>
      </c>
      <c r="D9" s="49">
        <f t="shared" ref="D9:D28" si="2">B9*C9</f>
        <v>700</v>
      </c>
      <c r="E9" s="49">
        <v>20</v>
      </c>
      <c r="F9" s="49">
        <v>6</v>
      </c>
      <c r="G9" s="49">
        <v>0.21</v>
      </c>
      <c r="H9" s="49">
        <f t="shared" si="0"/>
        <v>25.2</v>
      </c>
      <c r="I9" s="49">
        <v>20</v>
      </c>
      <c r="J9" s="49">
        <v>6</v>
      </c>
      <c r="K9" s="49">
        <v>0.15</v>
      </c>
      <c r="L9" s="49">
        <f t="shared" si="1"/>
        <v>18</v>
      </c>
      <c r="M9" s="49">
        <v>700</v>
      </c>
      <c r="N9" s="49">
        <v>1</v>
      </c>
      <c r="O9" s="49">
        <v>0.06</v>
      </c>
      <c r="P9" s="49">
        <v>2.4</v>
      </c>
      <c r="Q9" s="49">
        <f>M9*N9*O9*P9</f>
        <v>100.8</v>
      </c>
    </row>
    <row r="10" spans="1:17" ht="67.5" customHeight="1">
      <c r="A10" s="51" t="s">
        <v>43</v>
      </c>
      <c r="B10" s="49"/>
      <c r="C10" s="49"/>
      <c r="D10" s="49">
        <f t="shared" si="2"/>
        <v>0</v>
      </c>
      <c r="E10" s="49">
        <v>110</v>
      </c>
      <c r="F10" s="49">
        <v>3</v>
      </c>
      <c r="G10" s="49">
        <v>0.21</v>
      </c>
      <c r="H10" s="49">
        <f t="shared" si="0"/>
        <v>69.3</v>
      </c>
      <c r="I10" s="49">
        <v>110</v>
      </c>
      <c r="J10" s="49">
        <v>3</v>
      </c>
      <c r="K10" s="49">
        <v>0.15</v>
      </c>
      <c r="L10" s="49">
        <f t="shared" si="1"/>
        <v>49.5</v>
      </c>
      <c r="M10" s="49">
        <v>110</v>
      </c>
      <c r="N10" s="49">
        <v>3</v>
      </c>
      <c r="O10" s="49">
        <v>0.06</v>
      </c>
      <c r="P10" s="49">
        <v>2.4</v>
      </c>
      <c r="Q10" s="49">
        <f t="shared" ref="Q10:Q27" si="3">M10*N10*O10*P10</f>
        <v>47.52</v>
      </c>
    </row>
    <row r="11" spans="1:17" ht="72" customHeight="1">
      <c r="A11" s="51" t="s">
        <v>44</v>
      </c>
      <c r="B11" s="49"/>
      <c r="C11" s="49"/>
      <c r="D11" s="49">
        <f t="shared" si="2"/>
        <v>0</v>
      </c>
      <c r="E11" s="49">
        <v>90</v>
      </c>
      <c r="F11" s="49">
        <v>2</v>
      </c>
      <c r="G11" s="49">
        <v>0.21</v>
      </c>
      <c r="H11" s="49">
        <f t="shared" si="0"/>
        <v>37.799999999999997</v>
      </c>
      <c r="I11" s="49">
        <v>90</v>
      </c>
      <c r="J11" s="49">
        <v>2</v>
      </c>
      <c r="K11" s="49">
        <v>0.15</v>
      </c>
      <c r="L11" s="49">
        <f t="shared" si="1"/>
        <v>27</v>
      </c>
      <c r="M11" s="49">
        <v>90</v>
      </c>
      <c r="N11" s="49">
        <v>5</v>
      </c>
      <c r="O11" s="49">
        <v>0.06</v>
      </c>
      <c r="P11" s="49">
        <v>2.4</v>
      </c>
      <c r="Q11" s="49">
        <f t="shared" si="3"/>
        <v>64.8</v>
      </c>
    </row>
    <row r="12" spans="1:17" ht="39.950000000000003" customHeight="1">
      <c r="A12" s="48" t="s">
        <v>45</v>
      </c>
      <c r="B12" s="49"/>
      <c r="C12" s="49"/>
      <c r="D12" s="49">
        <f t="shared" si="2"/>
        <v>0</v>
      </c>
      <c r="E12" s="49">
        <v>175</v>
      </c>
      <c r="F12" s="49">
        <v>3</v>
      </c>
      <c r="G12" s="49">
        <v>0.15</v>
      </c>
      <c r="H12" s="49">
        <f t="shared" si="0"/>
        <v>78.75</v>
      </c>
      <c r="I12" s="49">
        <v>175</v>
      </c>
      <c r="J12" s="49">
        <v>3</v>
      </c>
      <c r="K12" s="49">
        <v>0.15</v>
      </c>
      <c r="L12" s="49">
        <f t="shared" si="1"/>
        <v>78.75</v>
      </c>
      <c r="M12" s="49">
        <v>175</v>
      </c>
      <c r="N12" s="49">
        <v>5</v>
      </c>
      <c r="O12" s="49">
        <v>0.06</v>
      </c>
      <c r="P12" s="49">
        <v>2.4</v>
      </c>
      <c r="Q12" s="49">
        <f t="shared" si="3"/>
        <v>126</v>
      </c>
    </row>
    <row r="13" spans="1:17" ht="116.25" customHeight="1">
      <c r="A13" s="51" t="s">
        <v>46</v>
      </c>
      <c r="B13" s="49">
        <v>50</v>
      </c>
      <c r="C13" s="49">
        <v>5</v>
      </c>
      <c r="D13" s="49">
        <f t="shared" si="2"/>
        <v>250</v>
      </c>
      <c r="E13" s="49"/>
      <c r="F13" s="49"/>
      <c r="G13" s="49"/>
      <c r="H13" s="49"/>
      <c r="I13" s="49">
        <v>50</v>
      </c>
      <c r="J13" s="49">
        <v>5</v>
      </c>
      <c r="K13" s="49">
        <v>0.15</v>
      </c>
      <c r="L13" s="49">
        <f t="shared" si="1"/>
        <v>37.5</v>
      </c>
      <c r="M13" s="49">
        <v>50</v>
      </c>
      <c r="N13" s="49">
        <v>5</v>
      </c>
      <c r="O13" s="49">
        <v>0.06</v>
      </c>
      <c r="P13" s="49">
        <v>2.4</v>
      </c>
      <c r="Q13" s="49">
        <f t="shared" si="3"/>
        <v>36</v>
      </c>
    </row>
    <row r="14" spans="1:17" ht="39.950000000000003" customHeight="1">
      <c r="A14" s="48" t="s">
        <v>39</v>
      </c>
      <c r="B14" s="49">
        <v>312</v>
      </c>
      <c r="C14" s="49">
        <v>4</v>
      </c>
      <c r="D14" s="49">
        <f t="shared" si="2"/>
        <v>1248</v>
      </c>
      <c r="E14" s="49"/>
      <c r="F14" s="49"/>
      <c r="G14" s="49"/>
      <c r="H14" s="49">
        <f t="shared" si="0"/>
        <v>0</v>
      </c>
      <c r="I14" s="49"/>
      <c r="J14" s="49"/>
      <c r="K14" s="49"/>
      <c r="L14" s="49">
        <f t="shared" si="1"/>
        <v>0</v>
      </c>
      <c r="M14" s="49">
        <v>312</v>
      </c>
      <c r="N14" s="49">
        <v>4</v>
      </c>
      <c r="O14" s="49">
        <v>0.06</v>
      </c>
      <c r="P14" s="49">
        <v>2.4</v>
      </c>
      <c r="Q14" s="49">
        <f t="shared" si="3"/>
        <v>179.71199999999999</v>
      </c>
    </row>
    <row r="15" spans="1:17" ht="79.5" customHeight="1">
      <c r="A15" s="51" t="s">
        <v>47</v>
      </c>
      <c r="B15" s="49"/>
      <c r="C15" s="49"/>
      <c r="D15" s="49">
        <f t="shared" si="2"/>
        <v>0</v>
      </c>
      <c r="E15" s="49">
        <v>60</v>
      </c>
      <c r="F15" s="49">
        <v>2</v>
      </c>
      <c r="G15" s="49">
        <v>0.21</v>
      </c>
      <c r="H15" s="49">
        <f t="shared" si="0"/>
        <v>25.2</v>
      </c>
      <c r="I15" s="49">
        <v>60</v>
      </c>
      <c r="J15" s="49">
        <v>2</v>
      </c>
      <c r="K15" s="49">
        <v>0.15</v>
      </c>
      <c r="L15" s="49">
        <f t="shared" si="1"/>
        <v>18</v>
      </c>
      <c r="M15" s="49">
        <v>60</v>
      </c>
      <c r="N15" s="49">
        <v>2</v>
      </c>
      <c r="O15" s="49">
        <v>0.06</v>
      </c>
      <c r="P15" s="49">
        <v>2.4</v>
      </c>
      <c r="Q15" s="49">
        <f t="shared" si="3"/>
        <v>17.279999999999998</v>
      </c>
    </row>
    <row r="16" spans="1:17" ht="39.950000000000003" customHeight="1">
      <c r="A16" s="48" t="s">
        <v>40</v>
      </c>
      <c r="B16" s="49">
        <v>100</v>
      </c>
      <c r="C16" s="49">
        <v>7</v>
      </c>
      <c r="D16" s="49">
        <f t="shared" si="2"/>
        <v>700</v>
      </c>
      <c r="E16" s="49"/>
      <c r="F16" s="49"/>
      <c r="G16" s="49"/>
      <c r="H16" s="49">
        <f t="shared" si="0"/>
        <v>0</v>
      </c>
      <c r="I16" s="52"/>
      <c r="J16" s="52"/>
      <c r="K16" s="49"/>
      <c r="L16" s="49">
        <f t="shared" si="1"/>
        <v>0</v>
      </c>
      <c r="M16" s="49">
        <v>100</v>
      </c>
      <c r="N16" s="49">
        <v>7</v>
      </c>
      <c r="O16" s="49">
        <v>0.06</v>
      </c>
      <c r="P16" s="49">
        <v>2.4</v>
      </c>
      <c r="Q16" s="49">
        <f t="shared" si="3"/>
        <v>100.8</v>
      </c>
    </row>
    <row r="17" spans="1:17" ht="39.950000000000003" customHeight="1">
      <c r="A17" s="48" t="s">
        <v>48</v>
      </c>
      <c r="B17" s="49"/>
      <c r="C17" s="49"/>
      <c r="D17" s="49">
        <f t="shared" si="2"/>
        <v>0</v>
      </c>
      <c r="E17" s="49">
        <v>180</v>
      </c>
      <c r="F17" s="49">
        <v>4.5</v>
      </c>
      <c r="G17" s="49">
        <v>0.21</v>
      </c>
      <c r="H17" s="49">
        <f t="shared" si="0"/>
        <v>170.1</v>
      </c>
      <c r="I17" s="49">
        <v>360</v>
      </c>
      <c r="J17" s="49">
        <v>4</v>
      </c>
      <c r="K17" s="49">
        <v>0.15</v>
      </c>
      <c r="L17" s="49">
        <f t="shared" si="1"/>
        <v>216</v>
      </c>
      <c r="M17" s="49"/>
      <c r="N17" s="49"/>
      <c r="O17" s="49"/>
      <c r="P17" s="49"/>
      <c r="Q17" s="49"/>
    </row>
    <row r="18" spans="1:17" ht="39.950000000000003" customHeight="1">
      <c r="A18" s="48" t="s">
        <v>49</v>
      </c>
      <c r="B18" s="49"/>
      <c r="C18" s="49"/>
      <c r="D18" s="49">
        <f t="shared" si="2"/>
        <v>0</v>
      </c>
      <c r="E18" s="49">
        <v>80</v>
      </c>
      <c r="F18" s="49">
        <v>3</v>
      </c>
      <c r="G18" s="49">
        <v>0.15</v>
      </c>
      <c r="H18" s="49">
        <f t="shared" si="0"/>
        <v>36</v>
      </c>
      <c r="I18" s="49">
        <v>80</v>
      </c>
      <c r="J18" s="49">
        <v>3</v>
      </c>
      <c r="K18" s="49">
        <v>0.15</v>
      </c>
      <c r="L18" s="49">
        <f t="shared" si="1"/>
        <v>36</v>
      </c>
      <c r="M18" s="49">
        <v>80</v>
      </c>
      <c r="N18" s="49">
        <v>3</v>
      </c>
      <c r="O18" s="49">
        <v>0.06</v>
      </c>
      <c r="P18" s="49">
        <v>2.4</v>
      </c>
      <c r="Q18" s="49">
        <f t="shared" si="3"/>
        <v>34.559999999999995</v>
      </c>
    </row>
    <row r="19" spans="1:17" ht="39.950000000000003" customHeight="1">
      <c r="A19" s="48" t="s">
        <v>50</v>
      </c>
      <c r="B19" s="49">
        <v>77</v>
      </c>
      <c r="C19" s="49">
        <v>15</v>
      </c>
      <c r="D19" s="49">
        <f t="shared" si="2"/>
        <v>1155</v>
      </c>
      <c r="E19" s="49"/>
      <c r="F19" s="49"/>
      <c r="G19" s="49"/>
      <c r="H19" s="49"/>
      <c r="I19" s="49"/>
      <c r="J19" s="49"/>
      <c r="K19" s="49"/>
      <c r="L19" s="49"/>
      <c r="M19" s="49">
        <v>77</v>
      </c>
      <c r="N19" s="49">
        <v>15</v>
      </c>
      <c r="O19" s="49">
        <v>0.06</v>
      </c>
      <c r="P19" s="49">
        <v>2.4</v>
      </c>
      <c r="Q19" s="49">
        <f t="shared" si="3"/>
        <v>166.32</v>
      </c>
    </row>
    <row r="20" spans="1:17" ht="75.75" customHeight="1">
      <c r="A20" s="53" t="s">
        <v>34</v>
      </c>
      <c r="B20" s="49">
        <v>135</v>
      </c>
      <c r="C20" s="49">
        <v>6</v>
      </c>
      <c r="D20" s="49">
        <f t="shared" si="2"/>
        <v>810</v>
      </c>
      <c r="E20" s="49"/>
      <c r="F20" s="49"/>
      <c r="G20" s="49"/>
      <c r="H20" s="49">
        <f t="shared" si="0"/>
        <v>0</v>
      </c>
      <c r="I20" s="49"/>
      <c r="J20" s="49"/>
      <c r="K20" s="49"/>
      <c r="L20" s="49">
        <f t="shared" si="1"/>
        <v>0</v>
      </c>
      <c r="M20" s="49">
        <v>135</v>
      </c>
      <c r="N20" s="49">
        <v>6</v>
      </c>
      <c r="O20" s="49">
        <v>0.06</v>
      </c>
      <c r="P20" s="49">
        <v>2.4</v>
      </c>
      <c r="Q20" s="49">
        <f t="shared" si="3"/>
        <v>116.64</v>
      </c>
    </row>
    <row r="21" spans="1:17" ht="33" customHeight="1">
      <c r="A21" s="51" t="s">
        <v>51</v>
      </c>
      <c r="B21" s="49">
        <v>600</v>
      </c>
      <c r="C21" s="49">
        <v>1</v>
      </c>
      <c r="D21" s="49">
        <f t="shared" si="2"/>
        <v>600</v>
      </c>
      <c r="E21" s="49"/>
      <c r="F21" s="49"/>
      <c r="G21" s="49"/>
      <c r="H21" s="49">
        <f t="shared" si="0"/>
        <v>0</v>
      </c>
      <c r="I21" s="49"/>
      <c r="J21" s="49"/>
      <c r="K21" s="49"/>
      <c r="L21" s="49">
        <f t="shared" si="1"/>
        <v>0</v>
      </c>
      <c r="M21" s="49">
        <v>600</v>
      </c>
      <c r="N21" s="49">
        <v>1</v>
      </c>
      <c r="O21" s="49">
        <v>0.06</v>
      </c>
      <c r="P21" s="49">
        <v>2.4</v>
      </c>
      <c r="Q21" s="49">
        <f t="shared" si="3"/>
        <v>86.399999999999991</v>
      </c>
    </row>
    <row r="22" spans="1:17" ht="38.25" customHeight="1">
      <c r="A22" s="51" t="s">
        <v>52</v>
      </c>
      <c r="B22" s="49"/>
      <c r="C22" s="49"/>
      <c r="D22" s="49">
        <f t="shared" si="2"/>
        <v>0</v>
      </c>
      <c r="E22" s="49">
        <v>350</v>
      </c>
      <c r="F22" s="49">
        <v>2</v>
      </c>
      <c r="G22" s="49">
        <v>0.21</v>
      </c>
      <c r="H22" s="49">
        <f t="shared" si="0"/>
        <v>147</v>
      </c>
      <c r="I22" s="49">
        <v>350</v>
      </c>
      <c r="J22" s="49">
        <v>2</v>
      </c>
      <c r="K22" s="49">
        <v>0.15</v>
      </c>
      <c r="L22" s="49">
        <f t="shared" si="1"/>
        <v>105</v>
      </c>
      <c r="M22" s="49">
        <v>350</v>
      </c>
      <c r="N22" s="49">
        <v>2</v>
      </c>
      <c r="O22" s="49">
        <v>0.06</v>
      </c>
      <c r="P22" s="49">
        <v>2.4</v>
      </c>
      <c r="Q22" s="49">
        <f t="shared" si="3"/>
        <v>100.8</v>
      </c>
    </row>
    <row r="23" spans="1:17" ht="38.25" customHeight="1">
      <c r="A23" s="54" t="s">
        <v>53</v>
      </c>
      <c r="B23" s="49"/>
      <c r="C23" s="49"/>
      <c r="D23" s="49">
        <f t="shared" si="2"/>
        <v>0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</row>
    <row r="24" spans="1:17" ht="38.25" customHeight="1">
      <c r="A24" s="51" t="s">
        <v>54</v>
      </c>
      <c r="B24" s="49"/>
      <c r="C24" s="49"/>
      <c r="D24" s="49">
        <f t="shared" si="2"/>
        <v>0</v>
      </c>
      <c r="E24" s="49">
        <v>70</v>
      </c>
      <c r="F24" s="49">
        <v>3</v>
      </c>
      <c r="G24" s="49">
        <v>0.21</v>
      </c>
      <c r="H24" s="49">
        <f t="shared" si="0"/>
        <v>44.1</v>
      </c>
      <c r="I24" s="49">
        <v>70</v>
      </c>
      <c r="J24" s="49">
        <v>3</v>
      </c>
      <c r="K24" s="49">
        <v>0.15</v>
      </c>
      <c r="L24" s="49">
        <f t="shared" si="1"/>
        <v>31.5</v>
      </c>
      <c r="M24" s="49">
        <v>70</v>
      </c>
      <c r="N24" s="49">
        <v>3</v>
      </c>
      <c r="O24" s="49">
        <v>0.06</v>
      </c>
      <c r="P24" s="49">
        <v>2.4</v>
      </c>
      <c r="Q24" s="49">
        <f t="shared" si="3"/>
        <v>30.24</v>
      </c>
    </row>
    <row r="25" spans="1:17" ht="38.25" customHeight="1">
      <c r="A25" s="51" t="s">
        <v>55</v>
      </c>
      <c r="B25" s="49"/>
      <c r="C25" s="49"/>
      <c r="D25" s="49">
        <f t="shared" si="2"/>
        <v>0</v>
      </c>
      <c r="E25" s="49">
        <v>25</v>
      </c>
      <c r="F25" s="49">
        <v>10</v>
      </c>
      <c r="G25" s="49">
        <v>0.21</v>
      </c>
      <c r="H25" s="49">
        <f t="shared" si="0"/>
        <v>52.5</v>
      </c>
      <c r="I25" s="49">
        <v>25</v>
      </c>
      <c r="J25" s="49">
        <v>10</v>
      </c>
      <c r="K25" s="49">
        <v>0.15</v>
      </c>
      <c r="L25" s="49">
        <f t="shared" si="1"/>
        <v>37.5</v>
      </c>
      <c r="M25" s="49">
        <v>25</v>
      </c>
      <c r="N25" s="49">
        <v>10</v>
      </c>
      <c r="O25" s="49">
        <v>0.06</v>
      </c>
      <c r="P25" s="49">
        <v>2.4</v>
      </c>
      <c r="Q25" s="49">
        <f t="shared" si="3"/>
        <v>36</v>
      </c>
    </row>
    <row r="26" spans="1:17" ht="38.25" customHeight="1">
      <c r="A26" s="51" t="s">
        <v>56</v>
      </c>
      <c r="B26" s="49"/>
      <c r="C26" s="49"/>
      <c r="D26" s="49">
        <f t="shared" si="2"/>
        <v>0</v>
      </c>
      <c r="E26" s="49">
        <v>100</v>
      </c>
      <c r="F26" s="49">
        <v>3.5</v>
      </c>
      <c r="G26" s="49">
        <v>0.21</v>
      </c>
      <c r="H26" s="49">
        <f t="shared" si="0"/>
        <v>73.5</v>
      </c>
      <c r="I26" s="49">
        <v>100</v>
      </c>
      <c r="J26" s="49">
        <v>3.5</v>
      </c>
      <c r="K26" s="49">
        <v>0.15</v>
      </c>
      <c r="L26" s="49">
        <f t="shared" si="1"/>
        <v>52.5</v>
      </c>
      <c r="M26" s="49">
        <v>100</v>
      </c>
      <c r="N26" s="49">
        <v>3.5</v>
      </c>
      <c r="O26" s="49">
        <v>0.06</v>
      </c>
      <c r="P26" s="49">
        <v>2.4</v>
      </c>
      <c r="Q26" s="49">
        <f t="shared" si="3"/>
        <v>50.4</v>
      </c>
    </row>
    <row r="27" spans="1:17" ht="38.25" customHeight="1">
      <c r="A27" s="51" t="s">
        <v>57</v>
      </c>
      <c r="B27" s="49"/>
      <c r="C27" s="49"/>
      <c r="D27" s="49">
        <f t="shared" si="2"/>
        <v>0</v>
      </c>
      <c r="E27" s="49">
        <v>100</v>
      </c>
      <c r="F27" s="49">
        <v>1</v>
      </c>
      <c r="G27" s="49">
        <v>0.21</v>
      </c>
      <c r="H27" s="49">
        <f t="shared" si="0"/>
        <v>21</v>
      </c>
      <c r="I27" s="49">
        <v>100</v>
      </c>
      <c r="J27" s="49">
        <v>1</v>
      </c>
      <c r="K27" s="49">
        <v>0.15</v>
      </c>
      <c r="L27" s="49">
        <f t="shared" si="1"/>
        <v>15</v>
      </c>
      <c r="M27" s="49">
        <v>100</v>
      </c>
      <c r="N27" s="49">
        <v>1</v>
      </c>
      <c r="O27" s="49">
        <v>0.06</v>
      </c>
      <c r="P27" s="49">
        <v>2.4</v>
      </c>
      <c r="Q27" s="49">
        <f t="shared" si="3"/>
        <v>14.399999999999999</v>
      </c>
    </row>
    <row r="28" spans="1:17" ht="38.25" customHeight="1">
      <c r="A28" s="55" t="s">
        <v>58</v>
      </c>
      <c r="B28" s="49"/>
      <c r="C28" s="49"/>
      <c r="D28" s="49">
        <f t="shared" si="2"/>
        <v>0</v>
      </c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</row>
    <row r="29" spans="1:17" ht="38.25" customHeight="1">
      <c r="A29" s="56" t="s">
        <v>63</v>
      </c>
      <c r="B29" s="49"/>
      <c r="C29" s="49"/>
      <c r="D29" s="49"/>
      <c r="E29" s="49">
        <v>500</v>
      </c>
      <c r="F29" s="49">
        <v>4.5</v>
      </c>
      <c r="G29" s="49">
        <v>0.21</v>
      </c>
      <c r="H29" s="49">
        <f t="shared" ref="H29:H33" si="4">E29*F29*G29</f>
        <v>472.5</v>
      </c>
      <c r="I29" s="49">
        <v>500</v>
      </c>
      <c r="J29" s="49">
        <v>4.5</v>
      </c>
      <c r="K29" s="49">
        <v>0.15</v>
      </c>
      <c r="L29" s="49">
        <f t="shared" ref="L29:L33" si="5">I29*J29*K29</f>
        <v>337.5</v>
      </c>
      <c r="M29" s="49">
        <v>500</v>
      </c>
      <c r="N29" s="49">
        <v>4.5</v>
      </c>
      <c r="O29" s="49">
        <v>0.06</v>
      </c>
      <c r="P29" s="49">
        <v>2.4</v>
      </c>
      <c r="Q29" s="49">
        <f t="shared" ref="Q29:Q33" si="6">M29*N29*O29*P29</f>
        <v>324</v>
      </c>
    </row>
    <row r="30" spans="1:17" ht="38.25" customHeight="1">
      <c r="A30" s="56" t="s">
        <v>59</v>
      </c>
      <c r="B30" s="49"/>
      <c r="C30" s="49"/>
      <c r="D30" s="49"/>
      <c r="E30" s="49">
        <v>100</v>
      </c>
      <c r="F30" s="49">
        <v>2</v>
      </c>
      <c r="G30" s="49">
        <v>0.21</v>
      </c>
      <c r="H30" s="49">
        <f t="shared" si="4"/>
        <v>42</v>
      </c>
      <c r="I30" s="49">
        <v>200</v>
      </c>
      <c r="J30" s="49">
        <v>2</v>
      </c>
      <c r="K30" s="49">
        <v>0.15</v>
      </c>
      <c r="L30" s="49">
        <f t="shared" si="5"/>
        <v>60</v>
      </c>
      <c r="M30" s="49">
        <v>100</v>
      </c>
      <c r="N30" s="49">
        <v>2</v>
      </c>
      <c r="O30" s="49">
        <v>0.06</v>
      </c>
      <c r="P30" s="49">
        <v>2.4</v>
      </c>
      <c r="Q30" s="49">
        <f t="shared" si="6"/>
        <v>28.799999999999997</v>
      </c>
    </row>
    <row r="31" spans="1:17" ht="38.25" customHeight="1">
      <c r="A31" s="56" t="s">
        <v>60</v>
      </c>
      <c r="B31" s="49"/>
      <c r="C31" s="49"/>
      <c r="D31" s="49"/>
      <c r="E31" s="49">
        <v>150</v>
      </c>
      <c r="F31" s="49">
        <v>1</v>
      </c>
      <c r="G31" s="49">
        <v>0.21</v>
      </c>
      <c r="H31" s="49">
        <f t="shared" si="4"/>
        <v>31.5</v>
      </c>
      <c r="I31" s="49">
        <v>150</v>
      </c>
      <c r="J31" s="49">
        <v>1</v>
      </c>
      <c r="K31" s="49">
        <v>0.15</v>
      </c>
      <c r="L31" s="49">
        <f t="shared" si="5"/>
        <v>22.5</v>
      </c>
      <c r="M31" s="49">
        <v>150</v>
      </c>
      <c r="N31" s="49">
        <v>1</v>
      </c>
      <c r="O31" s="49">
        <v>0.06</v>
      </c>
      <c r="P31" s="49">
        <v>2.4</v>
      </c>
      <c r="Q31" s="49">
        <f t="shared" si="6"/>
        <v>21.599999999999998</v>
      </c>
    </row>
    <row r="32" spans="1:17" ht="38.25" customHeight="1">
      <c r="A32" s="56" t="s">
        <v>61</v>
      </c>
      <c r="B32" s="49"/>
      <c r="C32" s="49"/>
      <c r="D32" s="49"/>
      <c r="E32" s="49">
        <v>100</v>
      </c>
      <c r="F32" s="49">
        <v>4.5</v>
      </c>
      <c r="G32" s="49">
        <v>0.21</v>
      </c>
      <c r="H32" s="49">
        <f t="shared" si="4"/>
        <v>94.5</v>
      </c>
      <c r="I32" s="49">
        <v>100</v>
      </c>
      <c r="J32" s="49">
        <v>4.5</v>
      </c>
      <c r="K32" s="49">
        <v>0.15</v>
      </c>
      <c r="L32" s="49">
        <f t="shared" si="5"/>
        <v>67.5</v>
      </c>
      <c r="M32" s="49">
        <v>100</v>
      </c>
      <c r="N32" s="49">
        <v>4.5</v>
      </c>
      <c r="O32" s="49">
        <v>0.06</v>
      </c>
      <c r="P32" s="49">
        <v>2.4</v>
      </c>
      <c r="Q32" s="49">
        <f t="shared" si="6"/>
        <v>64.8</v>
      </c>
    </row>
    <row r="33" spans="1:17" ht="38.25" customHeight="1">
      <c r="A33" s="56" t="s">
        <v>62</v>
      </c>
      <c r="B33" s="49"/>
      <c r="C33" s="49"/>
      <c r="D33" s="49"/>
      <c r="E33" s="49">
        <v>800</v>
      </c>
      <c r="F33" s="49">
        <v>2</v>
      </c>
      <c r="G33" s="49">
        <v>0.21</v>
      </c>
      <c r="H33" s="49">
        <f t="shared" si="4"/>
        <v>336</v>
      </c>
      <c r="I33" s="49">
        <v>800</v>
      </c>
      <c r="J33" s="49">
        <v>2</v>
      </c>
      <c r="K33" s="49">
        <v>0.15</v>
      </c>
      <c r="L33" s="49">
        <f t="shared" si="5"/>
        <v>240</v>
      </c>
      <c r="M33" s="49">
        <v>800</v>
      </c>
      <c r="N33" s="49">
        <v>2</v>
      </c>
      <c r="O33" s="49">
        <v>0.06</v>
      </c>
      <c r="P33" s="49">
        <v>2.4</v>
      </c>
      <c r="Q33" s="49">
        <f t="shared" si="6"/>
        <v>230.39999999999998</v>
      </c>
    </row>
    <row r="34" spans="1:17" ht="39.950000000000003" customHeight="1">
      <c r="A34" s="57" t="s">
        <v>20</v>
      </c>
      <c r="B34" s="58"/>
      <c r="C34" s="58"/>
      <c r="D34" s="52">
        <f>SUM(D6:D33)</f>
        <v>5463</v>
      </c>
      <c r="E34" s="52"/>
      <c r="F34" s="52"/>
      <c r="G34" s="52"/>
      <c r="H34" s="52">
        <f>SUM(H6:H33)</f>
        <v>1884.21</v>
      </c>
      <c r="I34" s="52"/>
      <c r="J34" s="52"/>
      <c r="K34" s="52"/>
      <c r="L34" s="52">
        <f>SUM(L6:L33)</f>
        <v>1550.85</v>
      </c>
      <c r="M34" s="49"/>
      <c r="N34" s="49"/>
      <c r="O34" s="49"/>
      <c r="P34" s="49"/>
      <c r="Q34" s="52">
        <f>SUM(Q6:Q33)</f>
        <v>2072.4479999999999</v>
      </c>
    </row>
    <row r="35" spans="1:17" ht="24.95" customHeight="1">
      <c r="A35" s="5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1:17" ht="24.95" customHeight="1">
      <c r="A36" s="69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</row>
    <row r="37" spans="1:17">
      <c r="A37" s="5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</sheetData>
  <mergeCells count="7">
    <mergeCell ref="A36:Q36"/>
    <mergeCell ref="A1:Q1"/>
    <mergeCell ref="A2:A4"/>
    <mergeCell ref="I2:L2"/>
    <mergeCell ref="M2:Q2"/>
    <mergeCell ref="E2:H2"/>
    <mergeCell ref="B2:D2"/>
  </mergeCells>
  <pageMargins left="0.70866141732283472" right="0.70866141732283472" top="0.74803149606299213" bottom="0.74803149606299213" header="0.31496062992125984" footer="0.31496062992125984"/>
  <pageSetup paperSize="9" scale="3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3</vt:i4>
      </vt:variant>
    </vt:vector>
  </HeadingPairs>
  <TitlesOfParts>
    <vt:vector size="5" baseType="lpstr">
      <vt:lpstr>İCMAL</vt:lpstr>
      <vt:lpstr>METRAJLAR</vt:lpstr>
      <vt:lpstr>İCMAL!Yazdırma_Alanı</vt:lpstr>
      <vt:lpstr>METRAJLAR!Yazdırma_Alanı</vt:lpstr>
      <vt:lpstr>İCMAL!Yazdırma_Başlıkları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2026-02-06T02:04:59Z</dcterms:modified>
</cp:coreProperties>
</file>